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47a0632cc0b8fa/Documents/"/>
    </mc:Choice>
  </mc:AlternateContent>
  <xr:revisionPtr revIDLastSave="0" documentId="8_{3E23CCDC-1170-43B8-9667-22669FEE00DF}" xr6:coauthVersionLast="47" xr6:coauthVersionMax="47" xr10:uidLastSave="{00000000-0000-0000-0000-000000000000}"/>
  <bookViews>
    <workbookView xWindow="-120" yWindow="-120" windowWidth="20730" windowHeight="11040" activeTab="1" xr2:uid="{5ED3AF81-4947-4273-8687-412E56984F9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F9" i="2"/>
  <c r="F10" i="2"/>
  <c r="F11" i="2"/>
  <c r="F12" i="2"/>
  <c r="F13" i="2"/>
  <c r="F14" i="2"/>
  <c r="F15" i="2"/>
  <c r="F16" i="2"/>
  <c r="F17" i="2"/>
  <c r="F8" i="2"/>
  <c r="C34" i="1"/>
  <c r="H24" i="1"/>
  <c r="H25" i="1"/>
  <c r="H26" i="1"/>
  <c r="H27" i="1"/>
  <c r="H28" i="1"/>
  <c r="H29" i="1"/>
  <c r="H30" i="1"/>
  <c r="H23" i="1"/>
  <c r="J24" i="1"/>
  <c r="J25" i="1"/>
  <c r="J26" i="1"/>
  <c r="J27" i="1"/>
  <c r="J28" i="1"/>
  <c r="J29" i="1"/>
  <c r="J30" i="1"/>
  <c r="J23" i="1"/>
  <c r="D33" i="1"/>
  <c r="E33" i="1"/>
  <c r="F33" i="1"/>
  <c r="C33" i="1"/>
  <c r="D32" i="1"/>
  <c r="E32" i="1"/>
  <c r="F32" i="1"/>
  <c r="C32" i="1"/>
  <c r="D31" i="1"/>
  <c r="E31" i="1"/>
  <c r="F31" i="1"/>
  <c r="C31" i="1"/>
  <c r="G24" i="1"/>
  <c r="G25" i="1"/>
  <c r="G26" i="1"/>
  <c r="G27" i="1"/>
  <c r="G28" i="1"/>
  <c r="G29" i="1"/>
  <c r="G30" i="1"/>
  <c r="G23" i="1"/>
  <c r="H8" i="1"/>
  <c r="F24" i="1"/>
  <c r="F25" i="1"/>
  <c r="F26" i="1"/>
  <c r="F27" i="1"/>
  <c r="F28" i="1"/>
  <c r="F29" i="1"/>
  <c r="F30" i="1"/>
  <c r="F23" i="1"/>
  <c r="G8" i="2" l="1"/>
  <c r="H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9" i="1"/>
  <c r="H10" i="1"/>
  <c r="H11" i="1"/>
  <c r="H12" i="1"/>
  <c r="H15" i="1"/>
  <c r="G9" i="1"/>
  <c r="G10" i="1"/>
  <c r="G11" i="1"/>
  <c r="G12" i="1"/>
  <c r="G13" i="1"/>
  <c r="G14" i="1"/>
  <c r="G15" i="1"/>
  <c r="G8" i="1"/>
  <c r="F15" i="1"/>
  <c r="F14" i="1"/>
  <c r="F13" i="1"/>
  <c r="F12" i="1"/>
  <c r="F11" i="1"/>
  <c r="F10" i="1"/>
  <c r="F9" i="1"/>
  <c r="F8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<sst xmlns="http://schemas.openxmlformats.org/spreadsheetml/2006/main" count="69" uniqueCount="64">
  <si>
    <t>DAFTAR NILAI UJIAN KOMPUTER</t>
  </si>
  <si>
    <t>KELAS 2</t>
  </si>
  <si>
    <t>NO</t>
  </si>
  <si>
    <t>NAMA SISWA</t>
  </si>
  <si>
    <t>NILAI</t>
  </si>
  <si>
    <t>TEORI</t>
  </si>
  <si>
    <t>PRAKTEK</t>
  </si>
  <si>
    <t>JUMLAH NILAI</t>
  </si>
  <si>
    <t>RATA-2 NILAI</t>
  </si>
  <si>
    <t>KETERANGAN LULUS/TIDAK</t>
  </si>
  <si>
    <t>PREDIKAT HASIL</t>
  </si>
  <si>
    <t>Komariah</t>
  </si>
  <si>
    <t>Komarudin</t>
  </si>
  <si>
    <t>Komarullah</t>
  </si>
  <si>
    <t>Komalasari</t>
  </si>
  <si>
    <t>Kokom</t>
  </si>
  <si>
    <t>Julaiha</t>
  </si>
  <si>
    <t>Jubaidah</t>
  </si>
  <si>
    <t>Jumainah</t>
  </si>
  <si>
    <t>DAFTAR NILAI RAPOR KOMPUTER</t>
  </si>
  <si>
    <t>NILAI ULANGAN</t>
  </si>
  <si>
    <t>NILAI EHB</t>
  </si>
  <si>
    <t>NILAI RAPORT</t>
  </si>
  <si>
    <t>ANGKA</t>
  </si>
  <si>
    <t>HURUF</t>
  </si>
  <si>
    <t>KETERANGAN</t>
  </si>
  <si>
    <t>Linda</t>
  </si>
  <si>
    <t>Liawati</t>
  </si>
  <si>
    <t>Lisa</t>
  </si>
  <si>
    <t>Lilis</t>
  </si>
  <si>
    <t>Lina</t>
  </si>
  <si>
    <t>Marwah</t>
  </si>
  <si>
    <t>Masyitoh</t>
  </si>
  <si>
    <t>Mahdalena</t>
  </si>
  <si>
    <t>Rata-Rata Nilai</t>
  </si>
  <si>
    <t>Nilai Tertinggi</t>
  </si>
  <si>
    <t>Nilai Terendah</t>
  </si>
  <si>
    <t>Jumlah TL</t>
  </si>
  <si>
    <t>average</t>
  </si>
  <si>
    <t>DATA PENJUALAN BULAN MARET 2002</t>
  </si>
  <si>
    <t>ARJUNA DEPARTEMEN STORE</t>
  </si>
  <si>
    <t>NAMA BARANG</t>
  </si>
  <si>
    <t>HARGA SATUAN</t>
  </si>
  <si>
    <t>JUMLAH BARANG</t>
  </si>
  <si>
    <t>TOTAL HARGA</t>
  </si>
  <si>
    <t>DISKON</t>
  </si>
  <si>
    <t>BONUS</t>
  </si>
  <si>
    <t>Celana Panjang</t>
  </si>
  <si>
    <t>Kemeja Pria</t>
  </si>
  <si>
    <t>Busana Muslim</t>
  </si>
  <si>
    <t>Rok Panjang</t>
  </si>
  <si>
    <t>Kaos Singlet</t>
  </si>
  <si>
    <t>Tshirt Polos</t>
  </si>
  <si>
    <t>Baju Anak</t>
  </si>
  <si>
    <t>Celana Blue Jeans</t>
  </si>
  <si>
    <t>Baju Blus</t>
  </si>
  <si>
    <t>Celana Pendek</t>
  </si>
  <si>
    <t>PROMOSI PENJUALAN BULAN DESEMBER 2002</t>
  </si>
  <si>
    <t>JAYA MARKET</t>
  </si>
  <si>
    <t>NOMOR BON</t>
  </si>
  <si>
    <t>TOTAL BELANJA</t>
  </si>
  <si>
    <t>VOUCHER</t>
  </si>
  <si>
    <t>KUPON</t>
  </si>
  <si>
    <t>HADIAH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</si>
</sst>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Rp&quot;#,##0;[Red]&quot;Rp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BDA6-5ED5-4694-87C9-BF59C8483EDD}">
  <dimension ref="A3:J34"/>
  <sheetViews>
    <sheetView topLeftCell="B10" workbookViewId="0">
      <selection activeCell="H13" sqref="H13:H14"/>
    </sheetView>
  </sheetViews>
  <sheetFormatPr defaultRowHeight="15" x14ac:dyDescent="0.25"/>
  <cols>
    <col min="1" max="1" width="3.85546875" bestFit="1" customWidth="1"/>
    <col min="2" max="2" width="19" customWidth="1"/>
    <col min="5" max="5" width="8.7109375" customWidth="1"/>
    <col min="6" max="6" width="12" customWidth="1"/>
    <col min="7" max="7" width="15.42578125" customWidth="1"/>
    <col min="8" max="8" width="13.85546875" customWidth="1"/>
  </cols>
  <sheetData>
    <row r="3" spans="1:8" ht="21" x14ac:dyDescent="0.35">
      <c r="A3" s="15" t="s">
        <v>0</v>
      </c>
      <c r="B3" s="15"/>
      <c r="C3" s="15"/>
      <c r="D3" s="15"/>
      <c r="E3" s="15"/>
      <c r="F3" s="1"/>
    </row>
    <row r="4" spans="1:8" ht="18.75" x14ac:dyDescent="0.3">
      <c r="A4" s="16" t="s">
        <v>1</v>
      </c>
      <c r="B4" s="17"/>
    </row>
    <row r="6" spans="1:8" x14ac:dyDescent="0.25">
      <c r="A6" s="14" t="s">
        <v>2</v>
      </c>
      <c r="B6" s="13" t="s">
        <v>3</v>
      </c>
      <c r="C6" s="14" t="s">
        <v>4</v>
      </c>
      <c r="D6" s="14"/>
      <c r="E6" s="14" t="s">
        <v>7</v>
      </c>
      <c r="F6" s="14" t="s">
        <v>8</v>
      </c>
      <c r="G6" s="14" t="s">
        <v>9</v>
      </c>
      <c r="H6" s="14" t="s">
        <v>10</v>
      </c>
    </row>
    <row r="7" spans="1:8" x14ac:dyDescent="0.25">
      <c r="A7" s="14"/>
      <c r="B7" s="13"/>
      <c r="C7" s="2" t="s">
        <v>5</v>
      </c>
      <c r="D7" s="3" t="s">
        <v>6</v>
      </c>
      <c r="E7" s="14"/>
      <c r="F7" s="14"/>
      <c r="G7" s="14"/>
      <c r="H7" s="14"/>
    </row>
    <row r="8" spans="1:8" x14ac:dyDescent="0.25">
      <c r="A8" s="5">
        <v>1</v>
      </c>
      <c r="B8" s="7" t="s">
        <v>11</v>
      </c>
      <c r="C8" s="6">
        <v>6</v>
      </c>
      <c r="D8" s="6">
        <v>7</v>
      </c>
      <c r="E8" s="6">
        <f t="shared" ref="E8:E15" si="0">C8+D8</f>
        <v>13</v>
      </c>
      <c r="F8" s="6">
        <f t="shared" ref="F8:F15" si="1">E8/2</f>
        <v>6.5</v>
      </c>
      <c r="G8" s="5" t="str">
        <f>IF(F8&gt;=6,"Lulus","Tidak")</f>
        <v>Lulus</v>
      </c>
      <c r="H8" s="5" t="str">
        <f>IF(F8&gt;=10,"Sangat Baik",IF(F8&gt;=8.5,"Baik",IF(F8&gt;=6.5,"Cukup",IF(F8&gt;=3,"Kurang"))))</f>
        <v>Cukup</v>
      </c>
    </row>
    <row r="9" spans="1:8" x14ac:dyDescent="0.25">
      <c r="A9" s="5">
        <v>2</v>
      </c>
      <c r="B9" s="7" t="s">
        <v>12</v>
      </c>
      <c r="C9" s="6">
        <v>6.5</v>
      </c>
      <c r="D9" s="6">
        <v>5</v>
      </c>
      <c r="E9" s="6">
        <f t="shared" si="0"/>
        <v>11.5</v>
      </c>
      <c r="F9" s="6">
        <f t="shared" si="1"/>
        <v>5.75</v>
      </c>
      <c r="G9" s="5" t="str">
        <f t="shared" ref="G9:G15" si="2">IF(F9&gt;=6,"Lulus","Tidak")</f>
        <v>Tidak</v>
      </c>
      <c r="H9" s="5" t="str">
        <f t="shared" ref="H9:H15" si="3">IF(F9&gt;=10,"Sangat Baik",IF(F9&gt;=8.5,"Baik",IF(F9&gt;=6.5,"Cukup",IF(F9&gt;=3,"Kurang"))))</f>
        <v>Kurang</v>
      </c>
    </row>
    <row r="10" spans="1:8" x14ac:dyDescent="0.25">
      <c r="A10" s="5">
        <v>3</v>
      </c>
      <c r="B10" s="7" t="s">
        <v>13</v>
      </c>
      <c r="C10" s="6">
        <v>9</v>
      </c>
      <c r="D10" s="6">
        <v>9</v>
      </c>
      <c r="E10" s="6">
        <f t="shared" si="0"/>
        <v>18</v>
      </c>
      <c r="F10" s="6">
        <f t="shared" si="1"/>
        <v>9</v>
      </c>
      <c r="G10" s="5" t="str">
        <f t="shared" si="2"/>
        <v>Lulus</v>
      </c>
      <c r="H10" s="5" t="str">
        <f t="shared" si="3"/>
        <v>Baik</v>
      </c>
    </row>
    <row r="11" spans="1:8" x14ac:dyDescent="0.25">
      <c r="A11" s="5">
        <v>4</v>
      </c>
      <c r="B11" s="7" t="s">
        <v>14</v>
      </c>
      <c r="C11" s="6">
        <v>6.5</v>
      </c>
      <c r="D11" s="6">
        <v>7</v>
      </c>
      <c r="E11" s="6">
        <f t="shared" si="0"/>
        <v>13.5</v>
      </c>
      <c r="F11" s="6">
        <f t="shared" si="1"/>
        <v>6.75</v>
      </c>
      <c r="G11" s="5" t="str">
        <f t="shared" si="2"/>
        <v>Lulus</v>
      </c>
      <c r="H11" s="5" t="str">
        <f t="shared" si="3"/>
        <v>Cukup</v>
      </c>
    </row>
    <row r="12" spans="1:8" x14ac:dyDescent="0.25">
      <c r="A12" s="5">
        <v>5</v>
      </c>
      <c r="B12" s="7" t="s">
        <v>15</v>
      </c>
      <c r="C12" s="6">
        <v>8</v>
      </c>
      <c r="D12" s="6">
        <v>7.5</v>
      </c>
      <c r="E12" s="6">
        <f t="shared" si="0"/>
        <v>15.5</v>
      </c>
      <c r="F12" s="6">
        <f t="shared" si="1"/>
        <v>7.75</v>
      </c>
      <c r="G12" s="5" t="str">
        <f t="shared" si="2"/>
        <v>Lulus</v>
      </c>
      <c r="H12" s="5" t="str">
        <f t="shared" si="3"/>
        <v>Cukup</v>
      </c>
    </row>
    <row r="13" spans="1:8" x14ac:dyDescent="0.25">
      <c r="A13" s="5">
        <v>6</v>
      </c>
      <c r="B13" s="7" t="s">
        <v>16</v>
      </c>
      <c r="C13" s="6">
        <v>8.5</v>
      </c>
      <c r="D13" s="6">
        <v>9</v>
      </c>
      <c r="E13" s="6">
        <f t="shared" si="0"/>
        <v>17.5</v>
      </c>
      <c r="F13" s="6">
        <f t="shared" si="1"/>
        <v>8.75</v>
      </c>
      <c r="G13" s="5" t="str">
        <f t="shared" si="2"/>
        <v>Lulus</v>
      </c>
      <c r="H13" s="5" t="str">
        <f>IF(F13&gt;=10,"Sangat Baik",IF(F13&gt;=8.5,"Baik",IF(F13&gt;=6.5,"Cukup",IF(F13&gt;=3,"Kurang"))))</f>
        <v>Baik</v>
      </c>
    </row>
    <row r="14" spans="1:8" x14ac:dyDescent="0.25">
      <c r="A14" s="5">
        <v>7</v>
      </c>
      <c r="B14" s="7" t="s">
        <v>17</v>
      </c>
      <c r="C14" s="6">
        <v>6</v>
      </c>
      <c r="D14" s="6">
        <v>5</v>
      </c>
      <c r="E14" s="6">
        <f t="shared" si="0"/>
        <v>11</v>
      </c>
      <c r="F14" s="6">
        <f t="shared" si="1"/>
        <v>5.5</v>
      </c>
      <c r="G14" s="5" t="str">
        <f t="shared" si="2"/>
        <v>Tidak</v>
      </c>
      <c r="H14" s="5" t="str">
        <f>IF(F14&gt;=10,"Sangat Baik",IF(F14&gt;=8.5,"Baik",IF(F14&gt;=6.5,"Cukup",IF(F14&gt;=3,"Kurang"))))</f>
        <v>Kurang</v>
      </c>
    </row>
    <row r="15" spans="1:8" x14ac:dyDescent="0.25">
      <c r="A15" s="5">
        <v>8</v>
      </c>
      <c r="B15" s="7" t="s">
        <v>18</v>
      </c>
      <c r="C15" s="6">
        <v>7.5</v>
      </c>
      <c r="D15" s="6">
        <v>7</v>
      </c>
      <c r="E15" s="6">
        <f t="shared" si="0"/>
        <v>14.5</v>
      </c>
      <c r="F15" s="6">
        <f t="shared" si="1"/>
        <v>7.25</v>
      </c>
      <c r="G15" s="5" t="str">
        <f t="shared" si="2"/>
        <v>Lulus</v>
      </c>
      <c r="H15" s="5" t="str">
        <f t="shared" si="3"/>
        <v>Cukup</v>
      </c>
    </row>
    <row r="18" spans="1:10" ht="21" x14ac:dyDescent="0.35">
      <c r="A18" s="15" t="s">
        <v>19</v>
      </c>
      <c r="B18" s="15"/>
      <c r="C18" s="15"/>
      <c r="D18" s="15"/>
      <c r="E18" s="15"/>
    </row>
    <row r="19" spans="1:10" ht="18.75" x14ac:dyDescent="0.3">
      <c r="A19" s="16" t="s">
        <v>1</v>
      </c>
      <c r="B19" s="16"/>
    </row>
    <row r="21" spans="1:10" x14ac:dyDescent="0.25">
      <c r="A21" s="13" t="s">
        <v>2</v>
      </c>
      <c r="B21" s="13" t="s">
        <v>3</v>
      </c>
      <c r="C21" s="13" t="s">
        <v>20</v>
      </c>
      <c r="D21" s="13"/>
      <c r="E21" s="14" t="s">
        <v>21</v>
      </c>
      <c r="F21" s="13" t="s">
        <v>22</v>
      </c>
      <c r="G21" s="13"/>
      <c r="H21" s="14" t="s">
        <v>25</v>
      </c>
    </row>
    <row r="22" spans="1:10" x14ac:dyDescent="0.25">
      <c r="A22" s="13"/>
      <c r="B22" s="13"/>
      <c r="C22" s="3">
        <v>1</v>
      </c>
      <c r="D22" s="3">
        <v>2</v>
      </c>
      <c r="E22" s="14"/>
      <c r="F22" s="3" t="s">
        <v>23</v>
      </c>
      <c r="G22" s="3" t="s">
        <v>24</v>
      </c>
      <c r="H22" s="14"/>
      <c r="J22" t="s">
        <v>38</v>
      </c>
    </row>
    <row r="23" spans="1:10" x14ac:dyDescent="0.25">
      <c r="A23" s="5">
        <v>1</v>
      </c>
      <c r="B23" s="7" t="s">
        <v>26</v>
      </c>
      <c r="C23" s="6">
        <v>6.5</v>
      </c>
      <c r="D23" s="6">
        <v>7</v>
      </c>
      <c r="E23" s="6">
        <v>6</v>
      </c>
      <c r="F23" s="6">
        <f>(C23+D23+E23)/3</f>
        <v>6.5</v>
      </c>
      <c r="G23" s="5" t="str">
        <f>IF(F23&gt;=9,"A",IF(F23&gt;=7.51,"B",IF(F23&gt;=3,"C")))</f>
        <v>C</v>
      </c>
      <c r="H23" s="5" t="str">
        <f>IF(J23&gt;=6,"Lulus","TL")</f>
        <v>Lulus</v>
      </c>
      <c r="J23" s="4">
        <f>AVERAGE(C23:F23)</f>
        <v>6.5</v>
      </c>
    </row>
    <row r="24" spans="1:10" x14ac:dyDescent="0.25">
      <c r="A24" s="5">
        <v>2</v>
      </c>
      <c r="B24" s="7" t="s">
        <v>27</v>
      </c>
      <c r="C24" s="6">
        <v>9</v>
      </c>
      <c r="D24" s="6">
        <v>8</v>
      </c>
      <c r="E24" s="6">
        <v>9</v>
      </c>
      <c r="F24" s="6">
        <f t="shared" ref="F24:F30" si="4">(C24+D24+E24)/3</f>
        <v>8.6666666666666661</v>
      </c>
      <c r="G24" s="5" t="str">
        <f t="shared" ref="G24:G30" si="5">IF(F24&gt;=9,"A",IF(F24&gt;=7.51,"B",IF(F24&gt;=3,"C")))</f>
        <v>B</v>
      </c>
      <c r="H24" s="5" t="str">
        <f t="shared" ref="H24:H30" si="6">IF(J24&gt;=6,"Lulus","TL")</f>
        <v>Lulus</v>
      </c>
      <c r="J24" s="4">
        <f t="shared" ref="J24:J30" si="7">AVERAGE(C24:F24)</f>
        <v>8.6666666666666661</v>
      </c>
    </row>
    <row r="25" spans="1:10" x14ac:dyDescent="0.25">
      <c r="A25" s="5">
        <v>3</v>
      </c>
      <c r="B25" s="7" t="s">
        <v>28</v>
      </c>
      <c r="C25" s="6">
        <v>6</v>
      </c>
      <c r="D25" s="6">
        <v>5.5</v>
      </c>
      <c r="E25" s="6">
        <v>5</v>
      </c>
      <c r="F25" s="6">
        <f t="shared" si="4"/>
        <v>5.5</v>
      </c>
      <c r="G25" s="5" t="str">
        <f t="shared" si="5"/>
        <v>C</v>
      </c>
      <c r="H25" s="5" t="str">
        <f t="shared" si="6"/>
        <v>TL</v>
      </c>
      <c r="J25" s="4">
        <f t="shared" si="7"/>
        <v>5.5</v>
      </c>
    </row>
    <row r="26" spans="1:10" x14ac:dyDescent="0.25">
      <c r="A26" s="5">
        <v>4</v>
      </c>
      <c r="B26" s="7" t="s">
        <v>29</v>
      </c>
      <c r="C26" s="6">
        <v>9.5</v>
      </c>
      <c r="D26" s="6">
        <v>9</v>
      </c>
      <c r="E26" s="6">
        <v>8.5</v>
      </c>
      <c r="F26" s="6">
        <f t="shared" si="4"/>
        <v>9</v>
      </c>
      <c r="G26" s="5" t="str">
        <f t="shared" si="5"/>
        <v>A</v>
      </c>
      <c r="H26" s="5" t="str">
        <f t="shared" si="6"/>
        <v>Lulus</v>
      </c>
      <c r="J26" s="4">
        <f t="shared" si="7"/>
        <v>9</v>
      </c>
    </row>
    <row r="27" spans="1:10" x14ac:dyDescent="0.25">
      <c r="A27" s="5">
        <v>5</v>
      </c>
      <c r="B27" s="7" t="s">
        <v>30</v>
      </c>
      <c r="C27" s="6">
        <v>5</v>
      </c>
      <c r="D27" s="6">
        <v>5.5</v>
      </c>
      <c r="E27" s="6">
        <v>7</v>
      </c>
      <c r="F27" s="6">
        <f t="shared" si="4"/>
        <v>5.833333333333333</v>
      </c>
      <c r="G27" s="5" t="str">
        <f t="shared" si="5"/>
        <v>C</v>
      </c>
      <c r="H27" s="5" t="str">
        <f t="shared" si="6"/>
        <v>TL</v>
      </c>
      <c r="J27" s="4">
        <f t="shared" si="7"/>
        <v>5.833333333333333</v>
      </c>
    </row>
    <row r="28" spans="1:10" x14ac:dyDescent="0.25">
      <c r="A28" s="5">
        <v>6</v>
      </c>
      <c r="B28" s="7" t="s">
        <v>31</v>
      </c>
      <c r="C28" s="6">
        <v>9</v>
      </c>
      <c r="D28" s="6">
        <v>9.5</v>
      </c>
      <c r="E28" s="6">
        <v>9</v>
      </c>
      <c r="F28" s="6">
        <f t="shared" si="4"/>
        <v>9.1666666666666661</v>
      </c>
      <c r="G28" s="5" t="str">
        <f t="shared" si="5"/>
        <v>A</v>
      </c>
      <c r="H28" s="5" t="str">
        <f t="shared" si="6"/>
        <v>Lulus</v>
      </c>
      <c r="J28" s="4">
        <f t="shared" si="7"/>
        <v>9.1666666666666661</v>
      </c>
    </row>
    <row r="29" spans="1:10" x14ac:dyDescent="0.25">
      <c r="A29" s="5">
        <v>7</v>
      </c>
      <c r="B29" s="7" t="s">
        <v>32</v>
      </c>
      <c r="C29" s="6">
        <v>7</v>
      </c>
      <c r="D29" s="6">
        <v>7</v>
      </c>
      <c r="E29" s="6">
        <v>7.5</v>
      </c>
      <c r="F29" s="6">
        <f t="shared" si="4"/>
        <v>7.166666666666667</v>
      </c>
      <c r="G29" s="5" t="str">
        <f t="shared" si="5"/>
        <v>C</v>
      </c>
      <c r="H29" s="5" t="str">
        <f t="shared" si="6"/>
        <v>Lulus</v>
      </c>
      <c r="J29" s="4">
        <f t="shared" si="7"/>
        <v>7.166666666666667</v>
      </c>
    </row>
    <row r="30" spans="1:10" x14ac:dyDescent="0.25">
      <c r="A30" s="5">
        <v>8</v>
      </c>
      <c r="B30" s="7" t="s">
        <v>33</v>
      </c>
      <c r="C30" s="6">
        <v>6</v>
      </c>
      <c r="D30" s="6">
        <v>6</v>
      </c>
      <c r="E30" s="6">
        <v>5.5</v>
      </c>
      <c r="F30" s="6">
        <f t="shared" si="4"/>
        <v>5.833333333333333</v>
      </c>
      <c r="G30" s="5" t="str">
        <f t="shared" si="5"/>
        <v>C</v>
      </c>
      <c r="H30" s="5" t="str">
        <f t="shared" si="6"/>
        <v>TL</v>
      </c>
      <c r="J30" s="4">
        <f t="shared" si="7"/>
        <v>5.833333333333333</v>
      </c>
    </row>
    <row r="31" spans="1:10" x14ac:dyDescent="0.25">
      <c r="B31" s="9" t="s">
        <v>34</v>
      </c>
      <c r="C31" s="11">
        <f>AVERAGE(C23:C30)</f>
        <v>7.25</v>
      </c>
      <c r="D31" s="11">
        <f t="shared" ref="D31:F31" si="8">AVERAGE(D23:D30)</f>
        <v>7.1875</v>
      </c>
      <c r="E31" s="11">
        <f t="shared" si="8"/>
        <v>7.1875</v>
      </c>
      <c r="F31" s="11">
        <f t="shared" si="8"/>
        <v>7.208333333333333</v>
      </c>
      <c r="G31" s="10"/>
    </row>
    <row r="32" spans="1:10" x14ac:dyDescent="0.25">
      <c r="B32" s="8" t="s">
        <v>35</v>
      </c>
      <c r="C32" s="11">
        <f>MAX(C23:C30)</f>
        <v>9.5</v>
      </c>
      <c r="D32" s="11">
        <f t="shared" ref="D32:F32" si="9">MAX(D23:D30)</f>
        <v>9.5</v>
      </c>
      <c r="E32" s="11">
        <f t="shared" si="9"/>
        <v>9</v>
      </c>
      <c r="F32" s="11">
        <f t="shared" si="9"/>
        <v>9.1666666666666661</v>
      </c>
    </row>
    <row r="33" spans="2:6" x14ac:dyDescent="0.25">
      <c r="B33" s="8" t="s">
        <v>36</v>
      </c>
      <c r="C33" s="11">
        <f>MIN(C23:C30)</f>
        <v>5</v>
      </c>
      <c r="D33" s="11">
        <f t="shared" ref="D33:F33" si="10">MIN(D23:D30)</f>
        <v>5.5</v>
      </c>
      <c r="E33" s="11">
        <f t="shared" si="10"/>
        <v>5</v>
      </c>
      <c r="F33" s="11">
        <f t="shared" si="10"/>
        <v>5.5</v>
      </c>
    </row>
    <row r="34" spans="2:6" x14ac:dyDescent="0.25">
      <c r="B34" s="8" t="s">
        <v>37</v>
      </c>
      <c r="C34" s="12">
        <f>COUNTIF(H23:H30,"TL")</f>
        <v>3</v>
      </c>
    </row>
  </sheetData>
  <mergeCells count="17">
    <mergeCell ref="A4:B4"/>
    <mergeCell ref="A3:E3"/>
    <mergeCell ref="A6:A7"/>
    <mergeCell ref="B6:B7"/>
    <mergeCell ref="C6:D6"/>
    <mergeCell ref="E6:E7"/>
    <mergeCell ref="F21:G21"/>
    <mergeCell ref="H21:H22"/>
    <mergeCell ref="G6:G7"/>
    <mergeCell ref="H6:H7"/>
    <mergeCell ref="A18:E18"/>
    <mergeCell ref="A19:B19"/>
    <mergeCell ref="A21:A22"/>
    <mergeCell ref="B21:B22"/>
    <mergeCell ref="C21:D21"/>
    <mergeCell ref="E21:E22"/>
    <mergeCell ref="F6:F7"/>
  </mergeCells>
  <pageMargins left="0.7" right="0.7" top="0.75" bottom="0.75" header="0.3" footer="0.3"/>
  <pageSetup orientation="portrait" r:id="rId1"/>
  <ignoredErrors>
    <ignoredError sqref="C31:D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3CCE-F1A1-4634-8BF1-21F55BF5591D}">
  <dimension ref="A3:I33"/>
  <sheetViews>
    <sheetView tabSelected="1" topLeftCell="A9" workbookViewId="0">
      <selection activeCell="B25" sqref="B25:C25"/>
    </sheetView>
  </sheetViews>
  <sheetFormatPr defaultRowHeight="15" x14ac:dyDescent="0.25"/>
  <cols>
    <col min="1" max="1" width="3.85546875" bestFit="1" customWidth="1"/>
    <col min="2" max="2" width="12.140625" customWidth="1"/>
    <col min="3" max="3" width="12" customWidth="1"/>
    <col min="4" max="4" width="11.42578125" bestFit="1" customWidth="1"/>
    <col min="5" max="5" width="14.28515625" customWidth="1"/>
    <col min="6" max="6" width="14.140625" customWidth="1"/>
    <col min="7" max="7" width="11.85546875" customWidth="1"/>
    <col min="8" max="8" width="14.85546875" customWidth="1"/>
  </cols>
  <sheetData>
    <row r="3" spans="1:9" ht="21" x14ac:dyDescent="0.35">
      <c r="A3" s="15" t="s">
        <v>39</v>
      </c>
      <c r="B3" s="15"/>
      <c r="C3" s="15"/>
      <c r="D3" s="15"/>
      <c r="E3" s="15"/>
      <c r="F3" s="15"/>
    </row>
    <row r="4" spans="1:9" ht="23.25" x14ac:dyDescent="0.35">
      <c r="A4" s="25" t="s">
        <v>40</v>
      </c>
      <c r="B4" s="25"/>
      <c r="C4" s="25"/>
      <c r="D4" s="25"/>
      <c r="E4" s="25"/>
    </row>
    <row r="6" spans="1:9" x14ac:dyDescent="0.25">
      <c r="A6" s="26" t="s">
        <v>2</v>
      </c>
      <c r="B6" s="26" t="s">
        <v>41</v>
      </c>
      <c r="C6" s="26"/>
      <c r="D6" s="27" t="s">
        <v>42</v>
      </c>
      <c r="E6" s="27" t="s">
        <v>43</v>
      </c>
      <c r="F6" s="27" t="s">
        <v>44</v>
      </c>
      <c r="G6" s="27" t="s">
        <v>45</v>
      </c>
      <c r="H6" s="26" t="s">
        <v>46</v>
      </c>
      <c r="I6" s="20"/>
    </row>
    <row r="7" spans="1:9" x14ac:dyDescent="0.25">
      <c r="A7" s="26"/>
      <c r="B7" s="26"/>
      <c r="C7" s="26"/>
      <c r="D7" s="27"/>
      <c r="E7" s="27"/>
      <c r="F7" s="27"/>
      <c r="G7" s="27"/>
      <c r="H7" s="26"/>
      <c r="I7" s="20"/>
    </row>
    <row r="8" spans="1:9" x14ac:dyDescent="0.25">
      <c r="A8" s="12">
        <v>1</v>
      </c>
      <c r="B8" s="21" t="s">
        <v>47</v>
      </c>
      <c r="C8" s="21"/>
      <c r="D8" s="22">
        <v>70000</v>
      </c>
      <c r="E8" s="5">
        <v>3</v>
      </c>
      <c r="F8" s="22">
        <f>D8*E8</f>
        <v>210000</v>
      </c>
      <c r="G8" s="23" t="str">
        <f>IF(F8&gt;=150000,""&amp;20%*F8,"0")</f>
        <v>42000</v>
      </c>
      <c r="H8" s="12" t="str">
        <f>IF(F8&gt;=200000,"Jam Dinding",IF(F8&gt;=150000,"Mangkok Cantik","Gelas Melamin"))</f>
        <v>Jam Dinding</v>
      </c>
    </row>
    <row r="9" spans="1:9" x14ac:dyDescent="0.25">
      <c r="A9" s="12">
        <v>2</v>
      </c>
      <c r="B9" s="21" t="s">
        <v>48</v>
      </c>
      <c r="C9" s="21"/>
      <c r="D9" s="22">
        <v>35000</v>
      </c>
      <c r="E9" s="5">
        <v>2</v>
      </c>
      <c r="F9" s="22">
        <f t="shared" ref="F9:F17" si="0">D9*E9</f>
        <v>70000</v>
      </c>
      <c r="G9" s="23" t="str">
        <f t="shared" ref="G9:G17" si="1">IF(F9&gt;=150000,""&amp;20%*F9,"0")</f>
        <v>0</v>
      </c>
      <c r="H9" s="12" t="str">
        <f t="shared" ref="H9:H17" si="2">IF(F9&gt;=200000,"Jam Dinding",IF(F9&gt;=150000,"Mangkok Cantik","Gelas Melamin"))</f>
        <v>Gelas Melamin</v>
      </c>
    </row>
    <row r="10" spans="1:9" x14ac:dyDescent="0.25">
      <c r="A10" s="12">
        <v>3</v>
      </c>
      <c r="B10" s="21" t="s">
        <v>49</v>
      </c>
      <c r="C10" s="21"/>
      <c r="D10" s="22">
        <v>80000</v>
      </c>
      <c r="E10" s="5">
        <v>4</v>
      </c>
      <c r="F10" s="22">
        <f t="shared" si="0"/>
        <v>320000</v>
      </c>
      <c r="G10" s="23" t="str">
        <f t="shared" si="1"/>
        <v>64000</v>
      </c>
      <c r="H10" s="12" t="str">
        <f t="shared" si="2"/>
        <v>Jam Dinding</v>
      </c>
    </row>
    <row r="11" spans="1:9" x14ac:dyDescent="0.25">
      <c r="A11" s="12">
        <v>4</v>
      </c>
      <c r="B11" s="21" t="s">
        <v>50</v>
      </c>
      <c r="C11" s="21"/>
      <c r="D11" s="22">
        <v>20000</v>
      </c>
      <c r="E11" s="5">
        <v>8</v>
      </c>
      <c r="F11" s="22">
        <f t="shared" si="0"/>
        <v>160000</v>
      </c>
      <c r="G11" s="23" t="str">
        <f t="shared" si="1"/>
        <v>32000</v>
      </c>
      <c r="H11" s="12" t="str">
        <f t="shared" si="2"/>
        <v>Mangkok Cantik</v>
      </c>
    </row>
    <row r="12" spans="1:9" x14ac:dyDescent="0.25">
      <c r="A12" s="12">
        <v>5</v>
      </c>
      <c r="B12" s="21" t="s">
        <v>51</v>
      </c>
      <c r="C12" s="21"/>
      <c r="D12" s="22">
        <v>15000</v>
      </c>
      <c r="E12" s="5">
        <v>15</v>
      </c>
      <c r="F12" s="22">
        <f t="shared" si="0"/>
        <v>225000</v>
      </c>
      <c r="G12" s="23" t="str">
        <f t="shared" si="1"/>
        <v>45000</v>
      </c>
      <c r="H12" s="12" t="str">
        <f t="shared" si="2"/>
        <v>Jam Dinding</v>
      </c>
    </row>
    <row r="13" spans="1:9" x14ac:dyDescent="0.25">
      <c r="A13" s="12">
        <v>6</v>
      </c>
      <c r="B13" s="21" t="s">
        <v>52</v>
      </c>
      <c r="C13" s="21"/>
      <c r="D13" s="22">
        <v>25000</v>
      </c>
      <c r="E13" s="5">
        <v>2</v>
      </c>
      <c r="F13" s="22">
        <f t="shared" si="0"/>
        <v>50000</v>
      </c>
      <c r="G13" s="23" t="str">
        <f t="shared" si="1"/>
        <v>0</v>
      </c>
      <c r="H13" s="12" t="str">
        <f t="shared" si="2"/>
        <v>Gelas Melamin</v>
      </c>
    </row>
    <row r="14" spans="1:9" x14ac:dyDescent="0.25">
      <c r="A14" s="12">
        <v>7</v>
      </c>
      <c r="B14" s="21" t="s">
        <v>53</v>
      </c>
      <c r="C14" s="21"/>
      <c r="D14" s="22">
        <v>30000</v>
      </c>
      <c r="E14" s="5">
        <v>6</v>
      </c>
      <c r="F14" s="22">
        <f t="shared" si="0"/>
        <v>180000</v>
      </c>
      <c r="G14" s="23" t="str">
        <f t="shared" si="1"/>
        <v>36000</v>
      </c>
      <c r="H14" s="12" t="str">
        <f t="shared" si="2"/>
        <v>Mangkok Cantik</v>
      </c>
    </row>
    <row r="15" spans="1:9" x14ac:dyDescent="0.25">
      <c r="A15" s="12">
        <v>8</v>
      </c>
      <c r="B15" s="21" t="s">
        <v>54</v>
      </c>
      <c r="C15" s="21"/>
      <c r="D15" s="22">
        <v>90000</v>
      </c>
      <c r="E15" s="5">
        <v>1</v>
      </c>
      <c r="F15" s="22">
        <f t="shared" si="0"/>
        <v>90000</v>
      </c>
      <c r="G15" s="23" t="str">
        <f t="shared" si="1"/>
        <v>0</v>
      </c>
      <c r="H15" s="12" t="str">
        <f t="shared" si="2"/>
        <v>Gelas Melamin</v>
      </c>
    </row>
    <row r="16" spans="1:9" x14ac:dyDescent="0.25">
      <c r="A16" s="12">
        <v>9</v>
      </c>
      <c r="B16" s="21" t="s">
        <v>55</v>
      </c>
      <c r="C16" s="21"/>
      <c r="D16" s="22">
        <v>75000</v>
      </c>
      <c r="E16" s="5">
        <v>5</v>
      </c>
      <c r="F16" s="22">
        <f t="shared" si="0"/>
        <v>375000</v>
      </c>
      <c r="G16" s="23" t="str">
        <f t="shared" si="1"/>
        <v>75000</v>
      </c>
      <c r="H16" s="12" t="str">
        <f t="shared" si="2"/>
        <v>Jam Dinding</v>
      </c>
    </row>
    <row r="17" spans="1:8" x14ac:dyDescent="0.25">
      <c r="A17" s="12">
        <v>10</v>
      </c>
      <c r="B17" s="21" t="s">
        <v>56</v>
      </c>
      <c r="C17" s="21"/>
      <c r="D17" s="22">
        <v>10000</v>
      </c>
      <c r="E17" s="5">
        <v>2</v>
      </c>
      <c r="F17" s="22">
        <f t="shared" si="0"/>
        <v>20000</v>
      </c>
      <c r="G17" s="23" t="str">
        <f t="shared" si="1"/>
        <v>0</v>
      </c>
      <c r="H17" s="12" t="str">
        <f t="shared" si="2"/>
        <v>Gelas Melamin</v>
      </c>
    </row>
    <row r="20" spans="1:8" ht="21" x14ac:dyDescent="0.35">
      <c r="A20" s="15" t="s">
        <v>57</v>
      </c>
      <c r="B20" s="15"/>
      <c r="C20" s="15"/>
      <c r="D20" s="15"/>
      <c r="E20" s="15"/>
      <c r="F20" s="15"/>
      <c r="G20" s="15"/>
    </row>
    <row r="21" spans="1:8" ht="23.25" x14ac:dyDescent="0.35">
      <c r="A21" s="24" t="s">
        <v>58</v>
      </c>
      <c r="B21" s="19"/>
      <c r="C21" s="19"/>
    </row>
    <row r="22" spans="1:8" x14ac:dyDescent="0.25">
      <c r="A22" s="26" t="s">
        <v>2</v>
      </c>
      <c r="B22" s="26" t="s">
        <v>59</v>
      </c>
      <c r="C22" s="26"/>
      <c r="D22" s="27" t="s">
        <v>60</v>
      </c>
      <c r="E22" s="26" t="s">
        <v>61</v>
      </c>
      <c r="F22" s="26" t="s">
        <v>62</v>
      </c>
      <c r="G22" s="27" t="s">
        <v>63</v>
      </c>
    </row>
    <row r="23" spans="1:8" x14ac:dyDescent="0.25">
      <c r="A23" s="26"/>
      <c r="B23" s="26"/>
      <c r="C23" s="26"/>
      <c r="D23" s="27"/>
      <c r="E23" s="26"/>
      <c r="F23" s="26"/>
      <c r="G23" s="27"/>
    </row>
    <row r="24" spans="1:8" x14ac:dyDescent="0.25">
      <c r="A24" s="12">
        <v>1</v>
      </c>
      <c r="B24" s="28"/>
      <c r="C24" s="29"/>
    </row>
    <row r="25" spans="1:8" x14ac:dyDescent="0.25">
      <c r="A25" s="12">
        <v>2</v>
      </c>
      <c r="B25" s="30"/>
      <c r="C25" s="18"/>
    </row>
    <row r="26" spans="1:8" x14ac:dyDescent="0.25">
      <c r="A26" s="12">
        <v>3</v>
      </c>
    </row>
    <row r="27" spans="1:8" x14ac:dyDescent="0.25">
      <c r="A27" s="12">
        <v>4</v>
      </c>
    </row>
    <row r="28" spans="1:8" x14ac:dyDescent="0.25">
      <c r="A28" s="12">
        <v>5</v>
      </c>
    </row>
    <row r="29" spans="1:8" x14ac:dyDescent="0.25">
      <c r="A29" s="12">
        <v>6</v>
      </c>
    </row>
    <row r="30" spans="1:8" x14ac:dyDescent="0.25">
      <c r="A30" s="12">
        <v>7</v>
      </c>
    </row>
    <row r="31" spans="1:8" x14ac:dyDescent="0.25">
      <c r="A31" s="12">
        <v>8</v>
      </c>
    </row>
    <row r="32" spans="1:8" x14ac:dyDescent="0.25">
      <c r="A32" s="12">
        <v>9</v>
      </c>
    </row>
    <row r="33" spans="1:1" x14ac:dyDescent="0.25">
      <c r="A33" s="12">
        <v>10</v>
      </c>
    </row>
  </sheetData>
  <mergeCells count="30">
    <mergeCell ref="B24:C24"/>
    <mergeCell ref="B25:C25"/>
    <mergeCell ref="B17:C17"/>
    <mergeCell ref="A20:G20"/>
    <mergeCell ref="A21:C21"/>
    <mergeCell ref="A22:A23"/>
    <mergeCell ref="B22:C23"/>
    <mergeCell ref="D22:D23"/>
    <mergeCell ref="E22:E23"/>
    <mergeCell ref="F22:F23"/>
    <mergeCell ref="G22:G23"/>
    <mergeCell ref="B11:C11"/>
    <mergeCell ref="B12:C12"/>
    <mergeCell ref="B13:C13"/>
    <mergeCell ref="B14:C14"/>
    <mergeCell ref="B15:C15"/>
    <mergeCell ref="B16:C16"/>
    <mergeCell ref="G6:G7"/>
    <mergeCell ref="H6:H7"/>
    <mergeCell ref="I6:I7"/>
    <mergeCell ref="B8:C8"/>
    <mergeCell ref="B9:C9"/>
    <mergeCell ref="B10:C10"/>
    <mergeCell ref="A3:F3"/>
    <mergeCell ref="A4:E4"/>
    <mergeCell ref="A6:A7"/>
    <mergeCell ref="B6:C7"/>
    <mergeCell ref="D6:D7"/>
    <mergeCell ref="E6:E7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SATRIA YUDA</dc:creator>
  <cp:lastModifiedBy>SATRIA YUDA</cp:lastModifiedBy>
  <dcterms:created xsi:type="dcterms:W3CDTF">2023-02-06T08:06:08Z</dcterms:created>
  <dcterms:modified xsi:type="dcterms:W3CDTF">2023-02-06T22:37:11Z</dcterms:modified>
</cp:coreProperties>
</file>